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HAMPOLOL" sheetId="38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38" l="1"/>
  <c r="K23" i="38" l="1"/>
  <c r="K22" i="38"/>
  <c r="K25" i="38" s="1"/>
  <c r="L13" i="38"/>
  <c r="J13" i="38"/>
  <c r="L12" i="38"/>
  <c r="J12" i="38"/>
  <c r="L24" i="38" l="1"/>
  <c r="N13" i="38"/>
  <c r="M13" i="38" s="1"/>
  <c r="L14" i="38"/>
  <c r="J14" i="38"/>
  <c r="N12" i="38"/>
  <c r="L25" i="38" l="1"/>
  <c r="K13" i="38"/>
  <c r="L22" i="38"/>
  <c r="L23" i="38"/>
  <c r="K12" i="38"/>
  <c r="N14" i="38"/>
  <c r="M12" i="38"/>
  <c r="M14" i="38" l="1"/>
  <c r="K14" i="38"/>
</calcChain>
</file>

<file path=xl/sharedStrings.xml><?xml version="1.0" encoding="utf-8"?>
<sst xmlns="http://schemas.openxmlformats.org/spreadsheetml/2006/main" count="87" uniqueCount="45">
  <si>
    <t>INSTITUTO ELECTORAL DEL ESTADO DE CAMPECHE</t>
  </si>
  <si>
    <t>MORENA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</si>
  <si>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</si>
  <si>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</si>
  <si>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</si>
  <si>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</si>
  <si>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</si>
  <si>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</si>
  <si>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</si>
  <si>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</si>
  <si>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</si>
  <si>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</si>
  <si>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</si>
  <si>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</si>
  <si>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</si>
  <si>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</si>
  <si>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</si>
  <si>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</si>
  <si>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</si>
  <si>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</si>
  <si>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</si>
  <si>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</si>
  <si>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</si>
  <si>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</si>
  <si>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</si>
  <si>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</si>
  <si>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</si>
  <si>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</si>
  <si>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</si>
  <si>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</si>
  <si>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HAMPOLOL</t>
  </si>
  <si>
    <t>PROCESO ELECTORAL ESTATAL ORDINARIO 2021</t>
  </si>
  <si>
    <t>VAXCAMPECHE</t>
  </si>
  <si>
    <t>MANUEL ANTONIO SANDOVAL RAMIREZ</t>
  </si>
  <si>
    <t>SUEMBY YURIDIA DE JESUS CHAN DORANTES</t>
  </si>
  <si>
    <t>JOSE ABSALON AKE CAHUICH</t>
  </si>
  <si>
    <t>ELVIA GUADALUPE CHI CANUL</t>
  </si>
  <si>
    <t>SANDRA MARCELA JIMENEZ SALAZAR</t>
  </si>
  <si>
    <t>CARLOS GERMAN CHIN EK</t>
  </si>
  <si>
    <t>CARLOS ADRIAN PEREZ MOLINA</t>
  </si>
  <si>
    <t>GENY GLYCELDA CHIN UC</t>
  </si>
  <si>
    <t>FRANCISCO JAVIER CAHUICH</t>
  </si>
  <si>
    <t>DIANA IMELDA AGUILAR NOH</t>
  </si>
  <si>
    <t>LLAJAIRA LIZZET ESTRELLA MORALES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</si>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</sst>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/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5FB2-4D42-B851-14B3A2C6C432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B2-4D42-B851-14B3A2C6C432}"/>
              </c:ext>
            </c:extLst>
          </c:dPt>
          <c:dLbls>
            <c:dLbl>
              <c:idx val="0"/>
              <c:layout>
                <c:manualLayout>
                  <c:x val="-0.17993039443155459"/>
                  <c:y val="-1.4312664041994751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FB2-4D42-B851-14B3A2C6C432}"/>
                </c:ext>
              </c:extLst>
            </c:dLbl>
            <c:dLbl>
              <c:idx val="1"/>
              <c:layout>
                <c:manualLayout>
                  <c:x val="0.18304985658695208"/>
                  <c:y val="1.553696412948381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FB2-4D42-B851-14B3A2C6C4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(HAMPOLOL!$K$9,HAMPOLOL!$M$9)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(HAMPOLOL!$K$14,HAMPOLOL!$M$14)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B2-4D42-B851-14B3A2C6C4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4353-4F03-9266-4B837888C2ED}"/>
              </c:ext>
            </c:extLst>
          </c:dPt>
          <c:dPt>
            <c:idx val="1"/>
            <c:bubble3D val="0"/>
            <c:explosion val="1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353-4F03-9266-4B837888C2ED}"/>
              </c:ext>
            </c:extLst>
          </c:dPt>
          <c:dPt>
            <c:idx val="2"/>
            <c:bubble3D val="0"/>
            <c:explosion val="1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4353-4F03-9266-4B837888C2ED}"/>
              </c:ext>
            </c:extLst>
          </c:dPt>
          <c:dLbls>
            <c:dLbl>
              <c:idx val="0"/>
              <c:layout>
                <c:manualLayout>
                  <c:x val="6.2118078613667284E-2"/>
                  <c:y val="6.1214507277499407E-3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53-4F03-9266-4B837888C2ED}"/>
                </c:ext>
              </c:extLst>
            </c:dLbl>
            <c:dLbl>
              <c:idx val="1"/>
              <c:layout>
                <c:manualLayout>
                  <c:x val="-0.11864940075261676"/>
                  <c:y val="-0.1056164002226995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53-4F03-9266-4B837888C2ED}"/>
                </c:ext>
              </c:extLst>
            </c:dLbl>
            <c:dLbl>
              <c:idx val="2"/>
              <c:layout>
                <c:manualLayout>
                  <c:x val="-0.11259811893408306"/>
                  <c:y val="1.7153625027640777E-2"/>
                </c:manualLayout>
              </c:layout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MORENA</a:t>
                    </a:r>
                    <a:r>
                      <a:rPr lang="en-US" baseline="0">
                        <a:solidFill>
                          <a:schemeClr val="bg1"/>
                        </a:solidFill>
                      </a:rPr>
                      <a:t>
16.6667%</a:t>
                    </a:r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353-4F03-9266-4B837888C2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HAMPOLOL!$I$22:$I$24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MORENA</c:v>
                </c:pt>
              </c:strCache>
            </c:strRef>
          </c:cat>
          <c:val>
            <c:numRef>
              <c:f>HAMPOLOL!$L$22:$L$24</c:f>
              <c:numCache>
                <c:formatCode>0.0000%</c:formatCode>
                <c:ptCount val="3"/>
                <c:pt idx="0">
                  <c:v>0.5</c:v>
                </c:pt>
                <c:pt idx="1">
                  <c:v>0.33333333333333331</c:v>
                </c:pt>
                <c:pt idx="2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353-4F03-9266-4B837888C2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192447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179112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7390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78111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15</xdr:row>
      <xdr:rowOff>97160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19</xdr:row>
      <xdr:rowOff>66675</xdr:rowOff>
    </xdr:from>
    <xdr:to>
      <xdr:col>18</xdr:col>
      <xdr:colOff>657225</xdr:colOff>
      <xdr:row>33</xdr:row>
      <xdr:rowOff>151500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373380</xdr:colOff>
      <xdr:row>8</xdr:row>
      <xdr:rowOff>0</xdr:rowOff>
    </xdr:from>
    <xdr:to>
      <xdr:col>0</xdr:col>
      <xdr:colOff>1135380</xdr:colOff>
      <xdr:row>9</xdr:row>
      <xdr:rowOff>129543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xmlns="" id="{2FD6B04F-A768-4E08-A56A-544B71E6F6EC}"/>
            </a:ext>
          </a:extLst>
        </xdr:cNvPr>
        <xdr:cNvGrpSpPr/>
      </xdr:nvGrpSpPr>
      <xdr:grpSpPr>
        <a:xfrm>
          <a:off x="373380" y="1377723"/>
          <a:ext cx="762000" cy="308137"/>
          <a:chOff x="1645920" y="775547"/>
          <a:chExt cx="1317413" cy="464823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xmlns="" id="{70A5283F-C1E3-4841-A3B4-19D78BF2414F}"/>
              </a:ext>
            </a:extLst>
          </xdr:cNvPr>
          <xdr:cNvPicPr/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83646" y="777340"/>
            <a:ext cx="423118" cy="451398"/>
          </a:xfrm>
          <a:prstGeom prst="rect">
            <a:avLst/>
          </a:prstGeom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xmlns="" id="{C147389C-E0C9-4792-9FDF-D8A3EE849816}"/>
              </a:ext>
            </a:extLst>
          </xdr:cNvPr>
          <xdr:cNvPicPr/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5920" y="775547"/>
            <a:ext cx="423118" cy="461696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xmlns="" id="{843A9137-867D-4A2D-9882-153006EE031C}"/>
              </a:ext>
            </a:extLst>
          </xdr:cNvPr>
          <xdr:cNvPicPr/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0215" y="778674"/>
            <a:ext cx="423118" cy="461696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tabSelected="1" view="pageBreakPreview" topLeftCell="C1" zoomScale="112" zoomScaleNormal="75" zoomScaleSheetLayoutView="112" workbookViewId="0">
      <selection activeCell="H5" sqref="H5:S5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9.4257812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5" t="s">
        <v>0</v>
      </c>
      <c r="B3" s="65"/>
      <c r="C3" s="65"/>
      <c r="D3" s="65"/>
      <c r="E3" s="65"/>
      <c r="F3" s="65"/>
      <c r="G3" s="65"/>
      <c r="H3" s="65" t="s">
        <v>0</v>
      </c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1" t="s">
        <v>44</v>
      </c>
      <c r="B4" s="61"/>
      <c r="C4" s="61"/>
      <c r="D4" s="61"/>
      <c r="E4" s="61"/>
      <c r="F4" s="61"/>
      <c r="G4" s="61"/>
      <c r="H4" s="61" t="s">
        <v>44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1" t="s">
        <v>31</v>
      </c>
      <c r="B5" s="61"/>
      <c r="C5" s="61"/>
      <c r="D5" s="61"/>
      <c r="E5" s="61"/>
      <c r="F5" s="61"/>
      <c r="G5" s="61"/>
      <c r="H5" s="61" t="s">
        <v>31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2" t="s">
        <v>30</v>
      </c>
      <c r="B6" s="62"/>
      <c r="C6" s="62"/>
      <c r="D6" s="62"/>
      <c r="E6" s="62"/>
      <c r="F6" s="62"/>
      <c r="G6" s="62"/>
      <c r="H6" s="62" t="s">
        <v>30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3"/>
      <c r="B7" s="64"/>
      <c r="C7" s="64"/>
      <c r="D7" s="63"/>
      <c r="E7" s="64"/>
      <c r="F7" s="64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60" t="s">
        <v>10</v>
      </c>
      <c r="B8" s="60"/>
      <c r="C8" s="60"/>
      <c r="D8" s="60"/>
      <c r="E8" s="60"/>
      <c r="F8" s="60"/>
      <c r="G8" s="60"/>
      <c r="H8" s="66" t="s">
        <v>22</v>
      </c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7" t="s">
        <v>32</v>
      </c>
      <c r="C9" s="47"/>
      <c r="D9" s="11"/>
      <c r="G9" s="10"/>
      <c r="H9" s="12"/>
      <c r="I9" s="13"/>
      <c r="K9" s="13" t="s">
        <v>15</v>
      </c>
      <c r="M9" s="13" t="s">
        <v>16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48"/>
      <c r="C10" s="48"/>
      <c r="D10" s="11"/>
      <c r="G10" s="10"/>
      <c r="H10" s="12"/>
      <c r="I10" s="49" t="s">
        <v>14</v>
      </c>
      <c r="J10" s="51" t="s">
        <v>15</v>
      </c>
      <c r="K10" s="51"/>
      <c r="L10" s="51" t="s">
        <v>16</v>
      </c>
      <c r="M10" s="51"/>
      <c r="N10" s="52" t="s">
        <v>17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4" t="s">
        <v>24</v>
      </c>
      <c r="B11" s="55" t="s">
        <v>4</v>
      </c>
      <c r="C11" s="55"/>
      <c r="D11" s="55"/>
      <c r="E11" s="55" t="s">
        <v>5</v>
      </c>
      <c r="F11" s="55"/>
      <c r="G11" s="55"/>
      <c r="I11" s="50"/>
      <c r="J11" s="35" t="s">
        <v>28</v>
      </c>
      <c r="K11" s="35" t="s">
        <v>29</v>
      </c>
      <c r="L11" s="35" t="s">
        <v>28</v>
      </c>
      <c r="M11" s="35" t="s">
        <v>29</v>
      </c>
      <c r="N11" s="53"/>
    </row>
    <row r="12" spans="1:45" s="4" customFormat="1" ht="14.25" x14ac:dyDescent="0.2">
      <c r="A12" s="54"/>
      <c r="B12" s="16" t="s">
        <v>13</v>
      </c>
      <c r="C12" s="16" t="s">
        <v>9</v>
      </c>
      <c r="D12" s="17" t="s">
        <v>8</v>
      </c>
      <c r="E12" s="16" t="s">
        <v>13</v>
      </c>
      <c r="F12" s="16" t="s">
        <v>9</v>
      </c>
      <c r="G12" s="17" t="s">
        <v>8</v>
      </c>
      <c r="I12" s="18" t="s">
        <v>18</v>
      </c>
      <c r="J12" s="18">
        <f>COUNTIF(D13:D17,"H")</f>
        <v>2</v>
      </c>
      <c r="K12" s="38">
        <f>J12/$N12</f>
        <v>0.4</v>
      </c>
      <c r="L12" s="18">
        <f>COUNTIF(D13:D17,"M")</f>
        <v>3</v>
      </c>
      <c r="M12" s="38">
        <f>L12/$N12</f>
        <v>0.6</v>
      </c>
      <c r="N12" s="18">
        <f>SUM(J12,L12)</f>
        <v>5</v>
      </c>
    </row>
    <row r="13" spans="1:45" s="4" customFormat="1" ht="14.25" x14ac:dyDescent="0.2">
      <c r="A13" s="19" t="s">
        <v>25</v>
      </c>
      <c r="B13" s="19" t="s">
        <v>2</v>
      </c>
      <c r="C13" s="19" t="s">
        <v>33</v>
      </c>
      <c r="D13" s="20" t="s">
        <v>6</v>
      </c>
      <c r="E13" s="19" t="s">
        <v>2</v>
      </c>
      <c r="F13" s="19" t="s">
        <v>39</v>
      </c>
      <c r="G13" s="20" t="s">
        <v>6</v>
      </c>
      <c r="I13" s="18" t="s">
        <v>19</v>
      </c>
      <c r="J13" s="18">
        <f>COUNTIF(D22,"H")</f>
        <v>1</v>
      </c>
      <c r="K13" s="38">
        <f>J13/$N13</f>
        <v>1</v>
      </c>
      <c r="L13" s="18">
        <f>COUNTIF(D22,"M")</f>
        <v>0</v>
      </c>
      <c r="M13" s="38">
        <f>L13/$N13</f>
        <v>0</v>
      </c>
      <c r="N13" s="18">
        <f>SUM(J13,L13)</f>
        <v>1</v>
      </c>
    </row>
    <row r="14" spans="1:45" s="4" customFormat="1" ht="22.5" x14ac:dyDescent="0.2">
      <c r="A14" s="19" t="s">
        <v>26</v>
      </c>
      <c r="B14" s="19" t="s">
        <v>2</v>
      </c>
      <c r="C14" s="19" t="s">
        <v>34</v>
      </c>
      <c r="D14" s="20" t="s">
        <v>7</v>
      </c>
      <c r="E14" s="19" t="s">
        <v>2</v>
      </c>
      <c r="F14" s="19" t="s">
        <v>40</v>
      </c>
      <c r="G14" s="20" t="s">
        <v>7</v>
      </c>
      <c r="I14" s="15" t="s">
        <v>17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26</v>
      </c>
      <c r="B15" s="19" t="s">
        <v>3</v>
      </c>
      <c r="C15" s="19" t="s">
        <v>35</v>
      </c>
      <c r="D15" s="20" t="s">
        <v>6</v>
      </c>
      <c r="E15" s="19" t="s">
        <v>3</v>
      </c>
      <c r="F15" s="19" t="s">
        <v>41</v>
      </c>
      <c r="G15" s="20" t="s">
        <v>6</v>
      </c>
      <c r="I15" s="21" t="s">
        <v>20</v>
      </c>
    </row>
    <row r="16" spans="1:45" s="4" customFormat="1" ht="14.25" x14ac:dyDescent="0.2">
      <c r="A16" s="19" t="s">
        <v>26</v>
      </c>
      <c r="B16" s="19" t="s">
        <v>3</v>
      </c>
      <c r="C16" s="19" t="s">
        <v>36</v>
      </c>
      <c r="D16" s="20" t="s">
        <v>7</v>
      </c>
      <c r="E16" s="19" t="s">
        <v>3</v>
      </c>
      <c r="F16" s="19" t="s">
        <v>42</v>
      </c>
      <c r="G16" s="20" t="s">
        <v>7</v>
      </c>
    </row>
    <row r="17" spans="1:19" s="4" customFormat="1" ht="14.25" x14ac:dyDescent="0.2">
      <c r="A17" s="19" t="s">
        <v>27</v>
      </c>
      <c r="B17" s="19" t="s">
        <v>2</v>
      </c>
      <c r="C17" s="19" t="s">
        <v>37</v>
      </c>
      <c r="D17" s="20" t="s">
        <v>7</v>
      </c>
      <c r="E17" s="19" t="s">
        <v>2</v>
      </c>
      <c r="F17" s="19" t="s">
        <v>43</v>
      </c>
      <c r="G17" s="20" t="s">
        <v>7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6" t="s">
        <v>11</v>
      </c>
      <c r="B19" s="46"/>
      <c r="C19" s="46"/>
      <c r="D19" s="46"/>
      <c r="E19" s="46"/>
      <c r="F19" s="46"/>
      <c r="G19" s="46"/>
      <c r="H19" s="56" t="s">
        <v>23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24</v>
      </c>
      <c r="B21" s="33" t="s">
        <v>12</v>
      </c>
      <c r="C21" s="16" t="s">
        <v>9</v>
      </c>
      <c r="D21" s="34" t="s">
        <v>8</v>
      </c>
      <c r="E21" s="22"/>
      <c r="F21" s="22"/>
      <c r="G21" s="23"/>
      <c r="I21" s="57" t="s">
        <v>21</v>
      </c>
      <c r="J21" s="58"/>
      <c r="K21" s="36" t="s">
        <v>17</v>
      </c>
      <c r="L21" s="42" t="s">
        <v>29</v>
      </c>
      <c r="M21" s="24"/>
    </row>
    <row r="22" spans="1:19" s="4" customFormat="1" ht="14.25" x14ac:dyDescent="0.2">
      <c r="A22" s="19" t="s">
        <v>26</v>
      </c>
      <c r="B22" s="19" t="s">
        <v>1</v>
      </c>
      <c r="C22" s="19" t="s">
        <v>38</v>
      </c>
      <c r="D22" s="20" t="s">
        <v>6</v>
      </c>
      <c r="E22" s="22"/>
      <c r="F22" s="22"/>
      <c r="G22" s="23"/>
      <c r="I22" s="25" t="s">
        <v>2</v>
      </c>
      <c r="J22" s="26"/>
      <c r="K22" s="37">
        <f xml:space="preserve"> COUNTIF($B$13:$B$17,I22)+COUNTIF($B$22,I22)</f>
        <v>3</v>
      </c>
      <c r="L22" s="40">
        <f>K22/$K$25</f>
        <v>0.5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3</v>
      </c>
      <c r="J23" s="26"/>
      <c r="K23" s="37">
        <f xml:space="preserve"> COUNTIF($B$13:$B$17,I23)+COUNTIF($B$22,I23)</f>
        <v>2</v>
      </c>
      <c r="L23" s="40">
        <f>K23/$K$25</f>
        <v>0.33333333333333331</v>
      </c>
      <c r="M23" s="27"/>
    </row>
    <row r="24" spans="1:19" s="4" customFormat="1" ht="14.25" x14ac:dyDescent="0.2">
      <c r="A24" s="8"/>
      <c r="B24" s="8"/>
      <c r="C24" s="8"/>
      <c r="D24" s="28"/>
      <c r="E24" s="8"/>
      <c r="F24" s="8"/>
      <c r="G24" s="28"/>
      <c r="I24" s="25" t="s">
        <v>1</v>
      </c>
      <c r="J24" s="43"/>
      <c r="K24" s="37">
        <f xml:space="preserve"> COUNTIF($B$13:$B$17,I24)+COUNTIF($B$22,I24)</f>
        <v>1</v>
      </c>
      <c r="L24" s="40">
        <f>K24/$K$25</f>
        <v>0.16666666666666666</v>
      </c>
      <c r="M24" s="27"/>
    </row>
    <row r="25" spans="1:19" s="4" customFormat="1" ht="14.25" x14ac:dyDescent="0.2">
      <c r="A25" s="9"/>
      <c r="B25" s="9"/>
      <c r="C25" s="9"/>
      <c r="D25" s="9"/>
      <c r="E25" s="9"/>
      <c r="F25" s="9"/>
      <c r="G25" s="9"/>
      <c r="I25" s="44" t="s">
        <v>17</v>
      </c>
      <c r="J25" s="45"/>
      <c r="K25" s="29">
        <f>SUM(K22:K24)</f>
        <v>6</v>
      </c>
      <c r="L25" s="41">
        <f>K25/K25</f>
        <v>1</v>
      </c>
      <c r="M25" s="27"/>
    </row>
    <row r="26" spans="1:19" s="4" customFormat="1" ht="14.25" x14ac:dyDescent="0.2">
      <c r="A26" s="8"/>
      <c r="B26" s="8"/>
      <c r="C26" s="8"/>
      <c r="D26" s="28"/>
      <c r="E26" s="8"/>
      <c r="F26" s="8"/>
      <c r="G26" s="28"/>
      <c r="I26" s="21" t="s">
        <v>20</v>
      </c>
      <c r="M26" s="27"/>
    </row>
    <row r="27" spans="1:19" s="4" customFormat="1" x14ac:dyDescent="0.25">
      <c r="A27" s="10"/>
      <c r="D27" s="11"/>
      <c r="E27" s="8"/>
      <c r="F27" s="8"/>
      <c r="G27" s="28"/>
      <c r="M27" s="30"/>
    </row>
    <row r="28" spans="1:19" s="4" customFormat="1" ht="14.25" x14ac:dyDescent="0.2">
      <c r="A28" s="10"/>
      <c r="D28" s="11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8"/>
      <c r="B32" s="8"/>
      <c r="C32" s="8"/>
      <c r="D32" s="28"/>
      <c r="E32" s="8"/>
      <c r="F32" s="8"/>
      <c r="G32" s="28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31"/>
      <c r="B34" s="31"/>
      <c r="C34" s="31"/>
      <c r="D34" s="28"/>
      <c r="E34" s="31"/>
      <c r="F34" s="31"/>
      <c r="G34" s="32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s="4" customFormat="1" ht="14.25" x14ac:dyDescent="0.2">
      <c r="A37" s="10"/>
      <c r="D37" s="11"/>
      <c r="G37" s="10"/>
    </row>
    <row r="38" spans="1:7" s="4" customFormat="1" ht="15" customHeight="1" x14ac:dyDescent="0.2">
      <c r="A38" s="10"/>
      <c r="D38" s="11"/>
      <c r="G38" s="10"/>
    </row>
    <row r="39" spans="1:7" ht="22.5" customHeight="1" x14ac:dyDescent="0.25"/>
  </sheetData>
  <mergeCells count="26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I25:J25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  <mergeCell ref="A19:G19"/>
    <mergeCell ref="H19:S19"/>
    <mergeCell ref="I21:J2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HAMPOLOL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2022-02-03T20:36:40Z</dcterms:modified>
</cp:coreProperties>
</file>